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Itens de Despesa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12" i="1" l="1"/>
  <c r="I12" i="1" l="1"/>
  <c r="D12" i="1"/>
  <c r="D13" i="1" s="1"/>
  <c r="B12" i="1"/>
  <c r="J11" i="1"/>
  <c r="H11" i="1"/>
  <c r="F11" i="1"/>
  <c r="F12" i="1" s="1"/>
  <c r="E11" i="1"/>
  <c r="C11" i="1"/>
  <c r="J10" i="1"/>
  <c r="H10" i="1"/>
  <c r="H12" i="1" s="1"/>
  <c r="F10" i="1"/>
  <c r="E10" i="1"/>
  <c r="E12" i="1" s="1"/>
  <c r="C10" i="1"/>
  <c r="I8" i="1"/>
  <c r="I13" i="1" s="1"/>
  <c r="D8" i="1"/>
  <c r="J7" i="1"/>
  <c r="H7" i="1"/>
  <c r="F7" i="1"/>
  <c r="E7" i="1"/>
  <c r="C7" i="1"/>
  <c r="J6" i="1"/>
  <c r="H6" i="1"/>
  <c r="F6" i="1"/>
  <c r="E6" i="1"/>
  <c r="C6" i="1"/>
  <c r="J5" i="1"/>
  <c r="H5" i="1"/>
  <c r="F5" i="1"/>
  <c r="E5" i="1"/>
  <c r="C5" i="1"/>
  <c r="J4" i="1"/>
  <c r="H4" i="1"/>
  <c r="F4" i="1"/>
  <c r="E4" i="1"/>
  <c r="C4" i="1"/>
  <c r="J3" i="1"/>
  <c r="H3" i="1"/>
  <c r="F3" i="1"/>
  <c r="E3" i="1"/>
  <c r="C3" i="1"/>
  <c r="K3" i="1" l="1"/>
  <c r="J8" i="1"/>
  <c r="K7" i="1"/>
  <c r="E8" i="1"/>
  <c r="E13" i="1" s="1"/>
  <c r="K10" i="1"/>
  <c r="M10" i="1" s="1"/>
  <c r="F8" i="1"/>
  <c r="F13" i="1" s="1"/>
  <c r="K5" i="1"/>
  <c r="H8" i="1"/>
  <c r="H13" i="1" s="1"/>
  <c r="K6" i="1"/>
  <c r="M6" i="1" s="1"/>
  <c r="K4" i="1"/>
  <c r="M4" i="1" s="1"/>
  <c r="K11" i="1"/>
  <c r="L4" i="1"/>
  <c r="K12" i="1"/>
  <c r="C12" i="1"/>
  <c r="C8" i="1"/>
  <c r="L3" i="1" l="1"/>
  <c r="L8" i="1" s="1"/>
  <c r="M3" i="1"/>
  <c r="L11" i="1"/>
  <c r="M11" i="1"/>
  <c r="M12" i="1" s="1"/>
  <c r="L5" i="1"/>
  <c r="M5" i="1"/>
  <c r="L7" i="1"/>
  <c r="M7" i="1"/>
  <c r="L6" i="1"/>
  <c r="J13" i="1"/>
  <c r="K8" i="1"/>
  <c r="K13" i="1" s="1"/>
  <c r="C13" i="1"/>
  <c r="L10" i="1"/>
  <c r="L12" i="1" s="1"/>
  <c r="M8" i="1" l="1"/>
  <c r="M13" i="1" s="1"/>
  <c r="L13" i="1"/>
</calcChain>
</file>

<file path=xl/sharedStrings.xml><?xml version="1.0" encoding="utf-8"?>
<sst xmlns="http://schemas.openxmlformats.org/spreadsheetml/2006/main" count="26" uniqueCount="26">
  <si>
    <t>ITENS DE DESPESAS</t>
  </si>
  <si>
    <t>VALOR</t>
  </si>
  <si>
    <t>SALÁRIO LÍQUIDO</t>
  </si>
  <si>
    <t>CONTRIBUIÇÕES SOCIAIS (INSS/IRRF/V.T)</t>
  </si>
  <si>
    <t>FGTS (8%)</t>
  </si>
  <si>
    <t>1/3 FÉRIAS</t>
  </si>
  <si>
    <t>13º SALÁRIO</t>
  </si>
  <si>
    <t>VERBAS RESCISÓRIAS</t>
  </si>
  <si>
    <t>DEMAIS ENCARGOS SOCIAL/TRABALHISTA (PIS)</t>
  </si>
  <si>
    <t>TOTAL MÊS</t>
  </si>
  <si>
    <t>TOTAL ANUAL</t>
  </si>
  <si>
    <t xml:space="preserve">Coordenadora </t>
  </si>
  <si>
    <t>psicóloga</t>
  </si>
  <si>
    <t>Assistente Social</t>
  </si>
  <si>
    <t>Cuidadora Social</t>
  </si>
  <si>
    <t>Auxiliar de Cuidadora Social</t>
  </si>
  <si>
    <t>Cozinheira</t>
  </si>
  <si>
    <t>Serviços Gerais</t>
  </si>
  <si>
    <t>PROFISSIONAIS TIPO SUAS</t>
  </si>
  <si>
    <t>Subtotal RH SUAS</t>
  </si>
  <si>
    <t>Subtotal RH CORRELATO</t>
  </si>
  <si>
    <t>Subtotal RH(SUAS +CORRELATO)</t>
  </si>
  <si>
    <t>IMPOSTOS (CONT.SINDICAL)</t>
  </si>
  <si>
    <t>PROFISSIONAIS CORRELATO</t>
  </si>
  <si>
    <t>QUANTIDADE</t>
  </si>
  <si>
    <r>
      <t xml:space="preserve">TOTAL VIGÊNCIA </t>
    </r>
    <r>
      <rPr>
        <b/>
        <sz val="7"/>
        <rFont val="Arial"/>
        <family val="2"/>
      </rPr>
      <t>(rejueste 09/2016 - 58 meses)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</si>
</sst>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color rgb="FF000000"/>
      <name val="Arial"/>
      <family val="2"/>
    </font>
    <font>
      <b/>
      <sz val="9"/>
      <color rgb="FF0033CC"/>
      <name val="Arial"/>
      <family val="2"/>
    </font>
    <font>
      <b/>
      <sz val="10"/>
      <color rgb="FF0033CC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0" xfId="0" applyFont="1"/>
    <xf numFmtId="164" fontId="0" fillId="0" borderId="0" xfId="0" applyNumberFormat="1"/>
    <xf numFmtId="164" fontId="1" fillId="0" borderId="0" xfId="0" applyNumberFormat="1" applyFont="1"/>
    <xf numFmtId="0" fontId="5" fillId="0" borderId="0" xfId="0" applyFont="1" applyFill="1"/>
    <xf numFmtId="0" fontId="5" fillId="0" borderId="4" xfId="0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right" wrapText="1"/>
    </xf>
    <xf numFmtId="164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justify" wrapText="1"/>
    </xf>
    <xf numFmtId="0" fontId="8" fillId="0" borderId="5" xfId="0" applyFont="1" applyFill="1" applyBorder="1"/>
    <xf numFmtId="0" fontId="9" fillId="0" borderId="4" xfId="0" applyFont="1" applyFill="1" applyBorder="1" applyAlignment="1">
      <alignment horizontal="center" wrapText="1"/>
    </xf>
    <xf numFmtId="4" fontId="9" fillId="0" borderId="4" xfId="0" applyNumberFormat="1" applyFont="1" applyFill="1" applyBorder="1" applyAlignment="1">
      <alignment horizontal="right" wrapText="1"/>
    </xf>
    <xf numFmtId="164" fontId="9" fillId="0" borderId="4" xfId="0" applyNumberFormat="1" applyFont="1" applyFill="1" applyBorder="1" applyAlignment="1">
      <alignment horizontal="center" wrapText="1"/>
    </xf>
    <xf numFmtId="0" fontId="7" fillId="2" borderId="6" xfId="0" applyFont="1" applyFill="1" applyBorder="1"/>
    <xf numFmtId="0" fontId="6" fillId="2" borderId="4" xfId="0" applyFont="1" applyFill="1" applyBorder="1" applyAlignment="1">
      <alignment horizontal="center" wrapText="1"/>
    </xf>
    <xf numFmtId="4" fontId="6" fillId="2" borderId="4" xfId="0" applyNumberFormat="1" applyFont="1" applyFill="1" applyBorder="1" applyAlignment="1">
      <alignment horizontal="right" wrapText="1"/>
    </xf>
    <xf numFmtId="164" fontId="6" fillId="2" borderId="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para%20c&#225;lculos%20Abrigo-%20com%20reajuste%20-%20setembro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"/>
      <sheetName val="1-3 Férias"/>
      <sheetName val="13º sal"/>
      <sheetName val="FGTS"/>
      <sheetName val="PIS"/>
      <sheetName val="C.sind."/>
      <sheetName val="cálculos"/>
    </sheetNames>
    <sheetDataSet>
      <sheetData sheetId="0">
        <row r="2">
          <cell r="L2">
            <v>145.09</v>
          </cell>
          <cell r="N2">
            <v>1467.0100000000002</v>
          </cell>
        </row>
        <row r="3">
          <cell r="L3">
            <v>209.5</v>
          </cell>
          <cell r="N3">
            <v>2106.59</v>
          </cell>
        </row>
        <row r="4">
          <cell r="L4">
            <v>545.27</v>
          </cell>
          <cell r="N4">
            <v>3151.12</v>
          </cell>
        </row>
        <row r="5">
          <cell r="L5">
            <v>470.95</v>
          </cell>
          <cell r="N5">
            <v>2920.23</v>
          </cell>
        </row>
        <row r="6">
          <cell r="L6">
            <v>220.19</v>
          </cell>
          <cell r="N6">
            <v>2073.63</v>
          </cell>
        </row>
        <row r="7">
          <cell r="L7">
            <v>351.27000000000004</v>
          </cell>
          <cell r="N7">
            <v>2444.0299999999997</v>
          </cell>
        </row>
        <row r="8">
          <cell r="L8">
            <v>150.49</v>
          </cell>
          <cell r="N8">
            <v>1521.6299999999999</v>
          </cell>
        </row>
        <row r="9">
          <cell r="L9">
            <v>149.01</v>
          </cell>
          <cell r="N9">
            <v>1506.71</v>
          </cell>
        </row>
        <row r="10">
          <cell r="L10">
            <v>213.15</v>
          </cell>
          <cell r="N10">
            <v>2036.13</v>
          </cell>
        </row>
        <row r="11">
          <cell r="L11">
            <v>120.53</v>
          </cell>
          <cell r="N11">
            <v>1386.1100000000001</v>
          </cell>
        </row>
        <row r="12">
          <cell r="L12">
            <v>147.54</v>
          </cell>
          <cell r="N12">
            <v>1491.79</v>
          </cell>
        </row>
        <row r="13">
          <cell r="L13">
            <v>120.53</v>
          </cell>
          <cell r="N13">
            <v>1386.1100000000001</v>
          </cell>
        </row>
      </sheetData>
      <sheetData sheetId="1" refreshError="1"/>
      <sheetData sheetId="2">
        <row r="2">
          <cell r="H2">
            <v>134.34166666666667</v>
          </cell>
        </row>
        <row r="3">
          <cell r="H3">
            <v>193.00750000000002</v>
          </cell>
        </row>
        <row r="4">
          <cell r="H4">
            <v>308.03249999999997</v>
          </cell>
        </row>
        <row r="5">
          <cell r="H5">
            <v>282.5983333333333</v>
          </cell>
        </row>
        <row r="6">
          <cell r="H6">
            <v>191.15166666666667</v>
          </cell>
        </row>
        <row r="7">
          <cell r="H7">
            <v>232.94166666666663</v>
          </cell>
        </row>
        <row r="8">
          <cell r="H8">
            <v>139.34333333333333</v>
          </cell>
        </row>
        <row r="9">
          <cell r="H9">
            <v>137.97666666666666</v>
          </cell>
        </row>
        <row r="10">
          <cell r="H10">
            <v>187.44000000000003</v>
          </cell>
        </row>
        <row r="11">
          <cell r="H11">
            <v>125.55333333333334</v>
          </cell>
        </row>
        <row r="12">
          <cell r="H12">
            <v>136.61083333333332</v>
          </cell>
        </row>
        <row r="13">
          <cell r="H13">
            <v>125.55333333333334</v>
          </cell>
        </row>
      </sheetData>
      <sheetData sheetId="3">
        <row r="2">
          <cell r="I2">
            <v>128.97</v>
          </cell>
        </row>
        <row r="3">
          <cell r="I3">
            <v>185.29</v>
          </cell>
        </row>
        <row r="4">
          <cell r="I4">
            <v>295.70999999999998</v>
          </cell>
        </row>
        <row r="5">
          <cell r="I5">
            <v>271.29000000000002</v>
          </cell>
        </row>
        <row r="6">
          <cell r="I6">
            <v>183.51</v>
          </cell>
        </row>
        <row r="7">
          <cell r="I7">
            <v>223.62</v>
          </cell>
        </row>
        <row r="8">
          <cell r="I8">
            <v>133.77000000000001</v>
          </cell>
        </row>
        <row r="9">
          <cell r="I9">
            <v>132.46</v>
          </cell>
        </row>
        <row r="10">
          <cell r="I10">
            <v>179.94</v>
          </cell>
        </row>
        <row r="11">
          <cell r="I11">
            <v>120.53</v>
          </cell>
        </row>
        <row r="12">
          <cell r="I12">
            <v>131.15</v>
          </cell>
        </row>
        <row r="13">
          <cell r="I13">
            <v>120.53</v>
          </cell>
        </row>
      </sheetData>
      <sheetData sheetId="4">
        <row r="2">
          <cell r="I2">
            <v>16.12</v>
          </cell>
        </row>
        <row r="3">
          <cell r="I3">
            <v>23.16</v>
          </cell>
        </row>
        <row r="4">
          <cell r="I4">
            <v>36.96</v>
          </cell>
        </row>
        <row r="5">
          <cell r="I5">
            <v>33.909999999999997</v>
          </cell>
        </row>
        <row r="6">
          <cell r="I6">
            <v>22.94</v>
          </cell>
        </row>
        <row r="7">
          <cell r="I7">
            <v>27.95</v>
          </cell>
        </row>
        <row r="8">
          <cell r="I8">
            <v>16.72</v>
          </cell>
        </row>
        <row r="9">
          <cell r="I9">
            <v>16.559999999999999</v>
          </cell>
        </row>
        <row r="10">
          <cell r="I10">
            <v>22.49</v>
          </cell>
        </row>
        <row r="11">
          <cell r="I11">
            <v>15.07</v>
          </cell>
        </row>
        <row r="12">
          <cell r="I12">
            <v>16.39</v>
          </cell>
        </row>
        <row r="13">
          <cell r="I13">
            <v>15.07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L22" sqref="L22"/>
    </sheetView>
  </sheetViews>
  <sheetFormatPr defaultColWidth="12.140625" defaultRowHeight="15" x14ac:dyDescent="0.25"/>
  <cols>
    <col min="1" max="1" width="29.85546875" customWidth="1"/>
    <col min="2" max="2" width="11" customWidth="1"/>
    <col min="3" max="3" width="11.5703125" customWidth="1"/>
    <col min="4" max="4" width="10.42578125" customWidth="1"/>
    <col min="5" max="5" width="13.7109375" customWidth="1"/>
    <col min="6" max="6" width="11.5703125" customWidth="1"/>
    <col min="7" max="7" width="8.7109375" customWidth="1"/>
    <col min="8" max="8" width="11" customWidth="1"/>
    <col min="9" max="9" width="11.28515625" customWidth="1"/>
    <col min="10" max="10" width="10.140625" customWidth="1"/>
    <col min="11" max="11" width="10.85546875" customWidth="1"/>
    <col min="12" max="12" width="13.140625" customWidth="1"/>
    <col min="13" max="13" width="14" customWidth="1"/>
    <col min="257" max="257" width="38" customWidth="1"/>
    <col min="259" max="259" width="11.5703125" customWidth="1"/>
    <col min="260" max="260" width="10.42578125" customWidth="1"/>
    <col min="261" max="261" width="11.85546875" customWidth="1"/>
    <col min="262" max="262" width="11.5703125" customWidth="1"/>
    <col min="263" max="263" width="11.7109375" customWidth="1"/>
    <col min="264" max="265" width="11" customWidth="1"/>
    <col min="266" max="266" width="15.140625" customWidth="1"/>
    <col min="267" max="267" width="10.85546875" customWidth="1"/>
    <col min="268" max="268" width="13.140625" customWidth="1"/>
    <col min="269" max="269" width="14" customWidth="1"/>
    <col min="513" max="513" width="38" customWidth="1"/>
    <col min="515" max="515" width="11.5703125" customWidth="1"/>
    <col min="516" max="516" width="10.42578125" customWidth="1"/>
    <col min="517" max="517" width="11.85546875" customWidth="1"/>
    <col min="518" max="518" width="11.5703125" customWidth="1"/>
    <col min="519" max="519" width="11.7109375" customWidth="1"/>
    <col min="520" max="521" width="11" customWidth="1"/>
    <col min="522" max="522" width="15.140625" customWidth="1"/>
    <col min="523" max="523" width="10.85546875" customWidth="1"/>
    <col min="524" max="524" width="13.140625" customWidth="1"/>
    <col min="525" max="525" width="14" customWidth="1"/>
    <col min="769" max="769" width="38" customWidth="1"/>
    <col min="771" max="771" width="11.5703125" customWidth="1"/>
    <col min="772" max="772" width="10.42578125" customWidth="1"/>
    <col min="773" max="773" width="11.85546875" customWidth="1"/>
    <col min="774" max="774" width="11.5703125" customWidth="1"/>
    <col min="775" max="775" width="11.7109375" customWidth="1"/>
    <col min="776" max="777" width="11" customWidth="1"/>
    <col min="778" max="778" width="15.140625" customWidth="1"/>
    <col min="779" max="779" width="10.85546875" customWidth="1"/>
    <col min="780" max="780" width="13.140625" customWidth="1"/>
    <col min="781" max="781" width="14" customWidth="1"/>
    <col min="1025" max="1025" width="38" customWidth="1"/>
    <col min="1027" max="1027" width="11.5703125" customWidth="1"/>
    <col min="1028" max="1028" width="10.42578125" customWidth="1"/>
    <col min="1029" max="1029" width="11.85546875" customWidth="1"/>
    <col min="1030" max="1030" width="11.5703125" customWidth="1"/>
    <col min="1031" max="1031" width="11.7109375" customWidth="1"/>
    <col min="1032" max="1033" width="11" customWidth="1"/>
    <col min="1034" max="1034" width="15.140625" customWidth="1"/>
    <col min="1035" max="1035" width="10.85546875" customWidth="1"/>
    <col min="1036" max="1036" width="13.140625" customWidth="1"/>
    <col min="1037" max="1037" width="14" customWidth="1"/>
    <col min="1281" max="1281" width="38" customWidth="1"/>
    <col min="1283" max="1283" width="11.5703125" customWidth="1"/>
    <col min="1284" max="1284" width="10.42578125" customWidth="1"/>
    <col min="1285" max="1285" width="11.85546875" customWidth="1"/>
    <col min="1286" max="1286" width="11.5703125" customWidth="1"/>
    <col min="1287" max="1287" width="11.7109375" customWidth="1"/>
    <col min="1288" max="1289" width="11" customWidth="1"/>
    <col min="1290" max="1290" width="15.140625" customWidth="1"/>
    <col min="1291" max="1291" width="10.85546875" customWidth="1"/>
    <col min="1292" max="1292" width="13.140625" customWidth="1"/>
    <col min="1293" max="1293" width="14" customWidth="1"/>
    <col min="1537" max="1537" width="38" customWidth="1"/>
    <col min="1539" max="1539" width="11.5703125" customWidth="1"/>
    <col min="1540" max="1540" width="10.42578125" customWidth="1"/>
    <col min="1541" max="1541" width="11.85546875" customWidth="1"/>
    <col min="1542" max="1542" width="11.5703125" customWidth="1"/>
    <col min="1543" max="1543" width="11.7109375" customWidth="1"/>
    <col min="1544" max="1545" width="11" customWidth="1"/>
    <col min="1546" max="1546" width="15.140625" customWidth="1"/>
    <col min="1547" max="1547" width="10.85546875" customWidth="1"/>
    <col min="1548" max="1548" width="13.140625" customWidth="1"/>
    <col min="1549" max="1549" width="14" customWidth="1"/>
    <col min="1793" max="1793" width="38" customWidth="1"/>
    <col min="1795" max="1795" width="11.5703125" customWidth="1"/>
    <col min="1796" max="1796" width="10.42578125" customWidth="1"/>
    <col min="1797" max="1797" width="11.85546875" customWidth="1"/>
    <col min="1798" max="1798" width="11.5703125" customWidth="1"/>
    <col min="1799" max="1799" width="11.7109375" customWidth="1"/>
    <col min="1800" max="1801" width="11" customWidth="1"/>
    <col min="1802" max="1802" width="15.140625" customWidth="1"/>
    <col min="1803" max="1803" width="10.85546875" customWidth="1"/>
    <col min="1804" max="1804" width="13.140625" customWidth="1"/>
    <col min="1805" max="1805" width="14" customWidth="1"/>
    <col min="2049" max="2049" width="38" customWidth="1"/>
    <col min="2051" max="2051" width="11.5703125" customWidth="1"/>
    <col min="2052" max="2052" width="10.42578125" customWidth="1"/>
    <col min="2053" max="2053" width="11.85546875" customWidth="1"/>
    <col min="2054" max="2054" width="11.5703125" customWidth="1"/>
    <col min="2055" max="2055" width="11.7109375" customWidth="1"/>
    <col min="2056" max="2057" width="11" customWidth="1"/>
    <col min="2058" max="2058" width="15.140625" customWidth="1"/>
    <col min="2059" max="2059" width="10.85546875" customWidth="1"/>
    <col min="2060" max="2060" width="13.140625" customWidth="1"/>
    <col min="2061" max="2061" width="14" customWidth="1"/>
    <col min="2305" max="2305" width="38" customWidth="1"/>
    <col min="2307" max="2307" width="11.5703125" customWidth="1"/>
    <col min="2308" max="2308" width="10.42578125" customWidth="1"/>
    <col min="2309" max="2309" width="11.85546875" customWidth="1"/>
    <col min="2310" max="2310" width="11.5703125" customWidth="1"/>
    <col min="2311" max="2311" width="11.7109375" customWidth="1"/>
    <col min="2312" max="2313" width="11" customWidth="1"/>
    <col min="2314" max="2314" width="15.140625" customWidth="1"/>
    <col min="2315" max="2315" width="10.85546875" customWidth="1"/>
    <col min="2316" max="2316" width="13.140625" customWidth="1"/>
    <col min="2317" max="2317" width="14" customWidth="1"/>
    <col min="2561" max="2561" width="38" customWidth="1"/>
    <col min="2563" max="2563" width="11.5703125" customWidth="1"/>
    <col min="2564" max="2564" width="10.42578125" customWidth="1"/>
    <col min="2565" max="2565" width="11.85546875" customWidth="1"/>
    <col min="2566" max="2566" width="11.5703125" customWidth="1"/>
    <col min="2567" max="2567" width="11.7109375" customWidth="1"/>
    <col min="2568" max="2569" width="11" customWidth="1"/>
    <col min="2570" max="2570" width="15.140625" customWidth="1"/>
    <col min="2571" max="2571" width="10.85546875" customWidth="1"/>
    <col min="2572" max="2572" width="13.140625" customWidth="1"/>
    <col min="2573" max="2573" width="14" customWidth="1"/>
    <col min="2817" max="2817" width="38" customWidth="1"/>
    <col min="2819" max="2819" width="11.5703125" customWidth="1"/>
    <col min="2820" max="2820" width="10.42578125" customWidth="1"/>
    <col min="2821" max="2821" width="11.85546875" customWidth="1"/>
    <col min="2822" max="2822" width="11.5703125" customWidth="1"/>
    <col min="2823" max="2823" width="11.7109375" customWidth="1"/>
    <col min="2824" max="2825" width="11" customWidth="1"/>
    <col min="2826" max="2826" width="15.140625" customWidth="1"/>
    <col min="2827" max="2827" width="10.85546875" customWidth="1"/>
    <col min="2828" max="2828" width="13.140625" customWidth="1"/>
    <col min="2829" max="2829" width="14" customWidth="1"/>
    <col min="3073" max="3073" width="38" customWidth="1"/>
    <col min="3075" max="3075" width="11.5703125" customWidth="1"/>
    <col min="3076" max="3076" width="10.42578125" customWidth="1"/>
    <col min="3077" max="3077" width="11.85546875" customWidth="1"/>
    <col min="3078" max="3078" width="11.5703125" customWidth="1"/>
    <col min="3079" max="3079" width="11.7109375" customWidth="1"/>
    <col min="3080" max="3081" width="11" customWidth="1"/>
    <col min="3082" max="3082" width="15.140625" customWidth="1"/>
    <col min="3083" max="3083" width="10.85546875" customWidth="1"/>
    <col min="3084" max="3084" width="13.140625" customWidth="1"/>
    <col min="3085" max="3085" width="14" customWidth="1"/>
    <col min="3329" max="3329" width="38" customWidth="1"/>
    <col min="3331" max="3331" width="11.5703125" customWidth="1"/>
    <col min="3332" max="3332" width="10.42578125" customWidth="1"/>
    <col min="3333" max="3333" width="11.85546875" customWidth="1"/>
    <col min="3334" max="3334" width="11.5703125" customWidth="1"/>
    <col min="3335" max="3335" width="11.7109375" customWidth="1"/>
    <col min="3336" max="3337" width="11" customWidth="1"/>
    <col min="3338" max="3338" width="15.140625" customWidth="1"/>
    <col min="3339" max="3339" width="10.85546875" customWidth="1"/>
    <col min="3340" max="3340" width="13.140625" customWidth="1"/>
    <col min="3341" max="3341" width="14" customWidth="1"/>
    <col min="3585" max="3585" width="38" customWidth="1"/>
    <col min="3587" max="3587" width="11.5703125" customWidth="1"/>
    <col min="3588" max="3588" width="10.42578125" customWidth="1"/>
    <col min="3589" max="3589" width="11.85546875" customWidth="1"/>
    <col min="3590" max="3590" width="11.5703125" customWidth="1"/>
    <col min="3591" max="3591" width="11.7109375" customWidth="1"/>
    <col min="3592" max="3593" width="11" customWidth="1"/>
    <col min="3594" max="3594" width="15.140625" customWidth="1"/>
    <col min="3595" max="3595" width="10.85546875" customWidth="1"/>
    <col min="3596" max="3596" width="13.140625" customWidth="1"/>
    <col min="3597" max="3597" width="14" customWidth="1"/>
    <col min="3841" max="3841" width="38" customWidth="1"/>
    <col min="3843" max="3843" width="11.5703125" customWidth="1"/>
    <col min="3844" max="3844" width="10.42578125" customWidth="1"/>
    <col min="3845" max="3845" width="11.85546875" customWidth="1"/>
    <col min="3846" max="3846" width="11.5703125" customWidth="1"/>
    <col min="3847" max="3847" width="11.7109375" customWidth="1"/>
    <col min="3848" max="3849" width="11" customWidth="1"/>
    <col min="3850" max="3850" width="15.140625" customWidth="1"/>
    <col min="3851" max="3851" width="10.85546875" customWidth="1"/>
    <col min="3852" max="3852" width="13.140625" customWidth="1"/>
    <col min="3853" max="3853" width="14" customWidth="1"/>
    <col min="4097" max="4097" width="38" customWidth="1"/>
    <col min="4099" max="4099" width="11.5703125" customWidth="1"/>
    <col min="4100" max="4100" width="10.42578125" customWidth="1"/>
    <col min="4101" max="4101" width="11.85546875" customWidth="1"/>
    <col min="4102" max="4102" width="11.5703125" customWidth="1"/>
    <col min="4103" max="4103" width="11.7109375" customWidth="1"/>
    <col min="4104" max="4105" width="11" customWidth="1"/>
    <col min="4106" max="4106" width="15.140625" customWidth="1"/>
    <col min="4107" max="4107" width="10.85546875" customWidth="1"/>
    <col min="4108" max="4108" width="13.140625" customWidth="1"/>
    <col min="4109" max="4109" width="14" customWidth="1"/>
    <col min="4353" max="4353" width="38" customWidth="1"/>
    <col min="4355" max="4355" width="11.5703125" customWidth="1"/>
    <col min="4356" max="4356" width="10.42578125" customWidth="1"/>
    <col min="4357" max="4357" width="11.85546875" customWidth="1"/>
    <col min="4358" max="4358" width="11.5703125" customWidth="1"/>
    <col min="4359" max="4359" width="11.7109375" customWidth="1"/>
    <col min="4360" max="4361" width="11" customWidth="1"/>
    <col min="4362" max="4362" width="15.140625" customWidth="1"/>
    <col min="4363" max="4363" width="10.85546875" customWidth="1"/>
    <col min="4364" max="4364" width="13.140625" customWidth="1"/>
    <col min="4365" max="4365" width="14" customWidth="1"/>
    <col min="4609" max="4609" width="38" customWidth="1"/>
    <col min="4611" max="4611" width="11.5703125" customWidth="1"/>
    <col min="4612" max="4612" width="10.42578125" customWidth="1"/>
    <col min="4613" max="4613" width="11.85546875" customWidth="1"/>
    <col min="4614" max="4614" width="11.5703125" customWidth="1"/>
    <col min="4615" max="4615" width="11.7109375" customWidth="1"/>
    <col min="4616" max="4617" width="11" customWidth="1"/>
    <col min="4618" max="4618" width="15.140625" customWidth="1"/>
    <col min="4619" max="4619" width="10.85546875" customWidth="1"/>
    <col min="4620" max="4620" width="13.140625" customWidth="1"/>
    <col min="4621" max="4621" width="14" customWidth="1"/>
    <col min="4865" max="4865" width="38" customWidth="1"/>
    <col min="4867" max="4867" width="11.5703125" customWidth="1"/>
    <col min="4868" max="4868" width="10.42578125" customWidth="1"/>
    <col min="4869" max="4869" width="11.85546875" customWidth="1"/>
    <col min="4870" max="4870" width="11.5703125" customWidth="1"/>
    <col min="4871" max="4871" width="11.7109375" customWidth="1"/>
    <col min="4872" max="4873" width="11" customWidth="1"/>
    <col min="4874" max="4874" width="15.140625" customWidth="1"/>
    <col min="4875" max="4875" width="10.85546875" customWidth="1"/>
    <col min="4876" max="4876" width="13.140625" customWidth="1"/>
    <col min="4877" max="4877" width="14" customWidth="1"/>
    <col min="5121" max="5121" width="38" customWidth="1"/>
    <col min="5123" max="5123" width="11.5703125" customWidth="1"/>
    <col min="5124" max="5124" width="10.42578125" customWidth="1"/>
    <col min="5125" max="5125" width="11.85546875" customWidth="1"/>
    <col min="5126" max="5126" width="11.5703125" customWidth="1"/>
    <col min="5127" max="5127" width="11.7109375" customWidth="1"/>
    <col min="5128" max="5129" width="11" customWidth="1"/>
    <col min="5130" max="5130" width="15.140625" customWidth="1"/>
    <col min="5131" max="5131" width="10.85546875" customWidth="1"/>
    <col min="5132" max="5132" width="13.140625" customWidth="1"/>
    <col min="5133" max="5133" width="14" customWidth="1"/>
    <col min="5377" max="5377" width="38" customWidth="1"/>
    <col min="5379" max="5379" width="11.5703125" customWidth="1"/>
    <col min="5380" max="5380" width="10.42578125" customWidth="1"/>
    <col min="5381" max="5381" width="11.85546875" customWidth="1"/>
    <col min="5382" max="5382" width="11.5703125" customWidth="1"/>
    <col min="5383" max="5383" width="11.7109375" customWidth="1"/>
    <col min="5384" max="5385" width="11" customWidth="1"/>
    <col min="5386" max="5386" width="15.140625" customWidth="1"/>
    <col min="5387" max="5387" width="10.85546875" customWidth="1"/>
    <col min="5388" max="5388" width="13.140625" customWidth="1"/>
    <col min="5389" max="5389" width="14" customWidth="1"/>
    <col min="5633" max="5633" width="38" customWidth="1"/>
    <col min="5635" max="5635" width="11.5703125" customWidth="1"/>
    <col min="5636" max="5636" width="10.42578125" customWidth="1"/>
    <col min="5637" max="5637" width="11.85546875" customWidth="1"/>
    <col min="5638" max="5638" width="11.5703125" customWidth="1"/>
    <col min="5639" max="5639" width="11.7109375" customWidth="1"/>
    <col min="5640" max="5641" width="11" customWidth="1"/>
    <col min="5642" max="5642" width="15.140625" customWidth="1"/>
    <col min="5643" max="5643" width="10.85546875" customWidth="1"/>
    <col min="5644" max="5644" width="13.140625" customWidth="1"/>
    <col min="5645" max="5645" width="14" customWidth="1"/>
    <col min="5889" max="5889" width="38" customWidth="1"/>
    <col min="5891" max="5891" width="11.5703125" customWidth="1"/>
    <col min="5892" max="5892" width="10.42578125" customWidth="1"/>
    <col min="5893" max="5893" width="11.85546875" customWidth="1"/>
    <col min="5894" max="5894" width="11.5703125" customWidth="1"/>
    <col min="5895" max="5895" width="11.7109375" customWidth="1"/>
    <col min="5896" max="5897" width="11" customWidth="1"/>
    <col min="5898" max="5898" width="15.140625" customWidth="1"/>
    <col min="5899" max="5899" width="10.85546875" customWidth="1"/>
    <col min="5900" max="5900" width="13.140625" customWidth="1"/>
    <col min="5901" max="5901" width="14" customWidth="1"/>
    <col min="6145" max="6145" width="38" customWidth="1"/>
    <col min="6147" max="6147" width="11.5703125" customWidth="1"/>
    <col min="6148" max="6148" width="10.42578125" customWidth="1"/>
    <col min="6149" max="6149" width="11.85546875" customWidth="1"/>
    <col min="6150" max="6150" width="11.5703125" customWidth="1"/>
    <col min="6151" max="6151" width="11.7109375" customWidth="1"/>
    <col min="6152" max="6153" width="11" customWidth="1"/>
    <col min="6154" max="6154" width="15.140625" customWidth="1"/>
    <col min="6155" max="6155" width="10.85546875" customWidth="1"/>
    <col min="6156" max="6156" width="13.140625" customWidth="1"/>
    <col min="6157" max="6157" width="14" customWidth="1"/>
    <col min="6401" max="6401" width="38" customWidth="1"/>
    <col min="6403" max="6403" width="11.5703125" customWidth="1"/>
    <col min="6404" max="6404" width="10.42578125" customWidth="1"/>
    <col min="6405" max="6405" width="11.85546875" customWidth="1"/>
    <col min="6406" max="6406" width="11.5703125" customWidth="1"/>
    <col min="6407" max="6407" width="11.7109375" customWidth="1"/>
    <col min="6408" max="6409" width="11" customWidth="1"/>
    <col min="6410" max="6410" width="15.140625" customWidth="1"/>
    <col min="6411" max="6411" width="10.85546875" customWidth="1"/>
    <col min="6412" max="6412" width="13.140625" customWidth="1"/>
    <col min="6413" max="6413" width="14" customWidth="1"/>
    <col min="6657" max="6657" width="38" customWidth="1"/>
    <col min="6659" max="6659" width="11.5703125" customWidth="1"/>
    <col min="6660" max="6660" width="10.42578125" customWidth="1"/>
    <col min="6661" max="6661" width="11.85546875" customWidth="1"/>
    <col min="6662" max="6662" width="11.5703125" customWidth="1"/>
    <col min="6663" max="6663" width="11.7109375" customWidth="1"/>
    <col min="6664" max="6665" width="11" customWidth="1"/>
    <col min="6666" max="6666" width="15.140625" customWidth="1"/>
    <col min="6667" max="6667" width="10.85546875" customWidth="1"/>
    <col min="6668" max="6668" width="13.140625" customWidth="1"/>
    <col min="6669" max="6669" width="14" customWidth="1"/>
    <col min="6913" max="6913" width="38" customWidth="1"/>
    <col min="6915" max="6915" width="11.5703125" customWidth="1"/>
    <col min="6916" max="6916" width="10.42578125" customWidth="1"/>
    <col min="6917" max="6917" width="11.85546875" customWidth="1"/>
    <col min="6918" max="6918" width="11.5703125" customWidth="1"/>
    <col min="6919" max="6919" width="11.7109375" customWidth="1"/>
    <col min="6920" max="6921" width="11" customWidth="1"/>
    <col min="6922" max="6922" width="15.140625" customWidth="1"/>
    <col min="6923" max="6923" width="10.85546875" customWidth="1"/>
    <col min="6924" max="6924" width="13.140625" customWidth="1"/>
    <col min="6925" max="6925" width="14" customWidth="1"/>
    <col min="7169" max="7169" width="38" customWidth="1"/>
    <col min="7171" max="7171" width="11.5703125" customWidth="1"/>
    <col min="7172" max="7172" width="10.42578125" customWidth="1"/>
    <col min="7173" max="7173" width="11.85546875" customWidth="1"/>
    <col min="7174" max="7174" width="11.5703125" customWidth="1"/>
    <col min="7175" max="7175" width="11.7109375" customWidth="1"/>
    <col min="7176" max="7177" width="11" customWidth="1"/>
    <col min="7178" max="7178" width="15.140625" customWidth="1"/>
    <col min="7179" max="7179" width="10.85546875" customWidth="1"/>
    <col min="7180" max="7180" width="13.140625" customWidth="1"/>
    <col min="7181" max="7181" width="14" customWidth="1"/>
    <col min="7425" max="7425" width="38" customWidth="1"/>
    <col min="7427" max="7427" width="11.5703125" customWidth="1"/>
    <col min="7428" max="7428" width="10.42578125" customWidth="1"/>
    <col min="7429" max="7429" width="11.85546875" customWidth="1"/>
    <col min="7430" max="7430" width="11.5703125" customWidth="1"/>
    <col min="7431" max="7431" width="11.7109375" customWidth="1"/>
    <col min="7432" max="7433" width="11" customWidth="1"/>
    <col min="7434" max="7434" width="15.140625" customWidth="1"/>
    <col min="7435" max="7435" width="10.85546875" customWidth="1"/>
    <col min="7436" max="7436" width="13.140625" customWidth="1"/>
    <col min="7437" max="7437" width="14" customWidth="1"/>
    <col min="7681" max="7681" width="38" customWidth="1"/>
    <col min="7683" max="7683" width="11.5703125" customWidth="1"/>
    <col min="7684" max="7684" width="10.42578125" customWidth="1"/>
    <col min="7685" max="7685" width="11.85546875" customWidth="1"/>
    <col min="7686" max="7686" width="11.5703125" customWidth="1"/>
    <col min="7687" max="7687" width="11.7109375" customWidth="1"/>
    <col min="7688" max="7689" width="11" customWidth="1"/>
    <col min="7690" max="7690" width="15.140625" customWidth="1"/>
    <col min="7691" max="7691" width="10.85546875" customWidth="1"/>
    <col min="7692" max="7692" width="13.140625" customWidth="1"/>
    <col min="7693" max="7693" width="14" customWidth="1"/>
    <col min="7937" max="7937" width="38" customWidth="1"/>
    <col min="7939" max="7939" width="11.5703125" customWidth="1"/>
    <col min="7940" max="7940" width="10.42578125" customWidth="1"/>
    <col min="7941" max="7941" width="11.85546875" customWidth="1"/>
    <col min="7942" max="7942" width="11.5703125" customWidth="1"/>
    <col min="7943" max="7943" width="11.7109375" customWidth="1"/>
    <col min="7944" max="7945" width="11" customWidth="1"/>
    <col min="7946" max="7946" width="15.140625" customWidth="1"/>
    <col min="7947" max="7947" width="10.85546875" customWidth="1"/>
    <col min="7948" max="7948" width="13.140625" customWidth="1"/>
    <col min="7949" max="7949" width="14" customWidth="1"/>
    <col min="8193" max="8193" width="38" customWidth="1"/>
    <col min="8195" max="8195" width="11.5703125" customWidth="1"/>
    <col min="8196" max="8196" width="10.42578125" customWidth="1"/>
    <col min="8197" max="8197" width="11.85546875" customWidth="1"/>
    <col min="8198" max="8198" width="11.5703125" customWidth="1"/>
    <col min="8199" max="8199" width="11.7109375" customWidth="1"/>
    <col min="8200" max="8201" width="11" customWidth="1"/>
    <col min="8202" max="8202" width="15.140625" customWidth="1"/>
    <col min="8203" max="8203" width="10.85546875" customWidth="1"/>
    <col min="8204" max="8204" width="13.140625" customWidth="1"/>
    <col min="8205" max="8205" width="14" customWidth="1"/>
    <col min="8449" max="8449" width="38" customWidth="1"/>
    <col min="8451" max="8451" width="11.5703125" customWidth="1"/>
    <col min="8452" max="8452" width="10.42578125" customWidth="1"/>
    <col min="8453" max="8453" width="11.85546875" customWidth="1"/>
    <col min="8454" max="8454" width="11.5703125" customWidth="1"/>
    <col min="8455" max="8455" width="11.7109375" customWidth="1"/>
    <col min="8456" max="8457" width="11" customWidth="1"/>
    <col min="8458" max="8458" width="15.140625" customWidth="1"/>
    <col min="8459" max="8459" width="10.85546875" customWidth="1"/>
    <col min="8460" max="8460" width="13.140625" customWidth="1"/>
    <col min="8461" max="8461" width="14" customWidth="1"/>
    <col min="8705" max="8705" width="38" customWidth="1"/>
    <col min="8707" max="8707" width="11.5703125" customWidth="1"/>
    <col min="8708" max="8708" width="10.42578125" customWidth="1"/>
    <col min="8709" max="8709" width="11.85546875" customWidth="1"/>
    <col min="8710" max="8710" width="11.5703125" customWidth="1"/>
    <col min="8711" max="8711" width="11.7109375" customWidth="1"/>
    <col min="8712" max="8713" width="11" customWidth="1"/>
    <col min="8714" max="8714" width="15.140625" customWidth="1"/>
    <col min="8715" max="8715" width="10.85546875" customWidth="1"/>
    <col min="8716" max="8716" width="13.140625" customWidth="1"/>
    <col min="8717" max="8717" width="14" customWidth="1"/>
    <col min="8961" max="8961" width="38" customWidth="1"/>
    <col min="8963" max="8963" width="11.5703125" customWidth="1"/>
    <col min="8964" max="8964" width="10.42578125" customWidth="1"/>
    <col min="8965" max="8965" width="11.85546875" customWidth="1"/>
    <col min="8966" max="8966" width="11.5703125" customWidth="1"/>
    <col min="8967" max="8967" width="11.7109375" customWidth="1"/>
    <col min="8968" max="8969" width="11" customWidth="1"/>
    <col min="8970" max="8970" width="15.140625" customWidth="1"/>
    <col min="8971" max="8971" width="10.85546875" customWidth="1"/>
    <col min="8972" max="8972" width="13.140625" customWidth="1"/>
    <col min="8973" max="8973" width="14" customWidth="1"/>
    <col min="9217" max="9217" width="38" customWidth="1"/>
    <col min="9219" max="9219" width="11.5703125" customWidth="1"/>
    <col min="9220" max="9220" width="10.42578125" customWidth="1"/>
    <col min="9221" max="9221" width="11.85546875" customWidth="1"/>
    <col min="9222" max="9222" width="11.5703125" customWidth="1"/>
    <col min="9223" max="9223" width="11.7109375" customWidth="1"/>
    <col min="9224" max="9225" width="11" customWidth="1"/>
    <col min="9226" max="9226" width="15.140625" customWidth="1"/>
    <col min="9227" max="9227" width="10.85546875" customWidth="1"/>
    <col min="9228" max="9228" width="13.140625" customWidth="1"/>
    <col min="9229" max="9229" width="14" customWidth="1"/>
    <col min="9473" max="9473" width="38" customWidth="1"/>
    <col min="9475" max="9475" width="11.5703125" customWidth="1"/>
    <col min="9476" max="9476" width="10.42578125" customWidth="1"/>
    <col min="9477" max="9477" width="11.85546875" customWidth="1"/>
    <col min="9478" max="9478" width="11.5703125" customWidth="1"/>
    <col min="9479" max="9479" width="11.7109375" customWidth="1"/>
    <col min="9480" max="9481" width="11" customWidth="1"/>
    <col min="9482" max="9482" width="15.140625" customWidth="1"/>
    <col min="9483" max="9483" width="10.85546875" customWidth="1"/>
    <col min="9484" max="9484" width="13.140625" customWidth="1"/>
    <col min="9485" max="9485" width="14" customWidth="1"/>
    <col min="9729" max="9729" width="38" customWidth="1"/>
    <col min="9731" max="9731" width="11.5703125" customWidth="1"/>
    <col min="9732" max="9732" width="10.42578125" customWidth="1"/>
    <col min="9733" max="9733" width="11.85546875" customWidth="1"/>
    <col min="9734" max="9734" width="11.5703125" customWidth="1"/>
    <col min="9735" max="9735" width="11.7109375" customWidth="1"/>
    <col min="9736" max="9737" width="11" customWidth="1"/>
    <col min="9738" max="9738" width="15.140625" customWidth="1"/>
    <col min="9739" max="9739" width="10.85546875" customWidth="1"/>
    <col min="9740" max="9740" width="13.140625" customWidth="1"/>
    <col min="9741" max="9741" width="14" customWidth="1"/>
    <col min="9985" max="9985" width="38" customWidth="1"/>
    <col min="9987" max="9987" width="11.5703125" customWidth="1"/>
    <col min="9988" max="9988" width="10.42578125" customWidth="1"/>
    <col min="9989" max="9989" width="11.85546875" customWidth="1"/>
    <col min="9990" max="9990" width="11.5703125" customWidth="1"/>
    <col min="9991" max="9991" width="11.7109375" customWidth="1"/>
    <col min="9992" max="9993" width="11" customWidth="1"/>
    <col min="9994" max="9994" width="15.140625" customWidth="1"/>
    <col min="9995" max="9995" width="10.85546875" customWidth="1"/>
    <col min="9996" max="9996" width="13.140625" customWidth="1"/>
    <col min="9997" max="9997" width="14" customWidth="1"/>
    <col min="10241" max="10241" width="38" customWidth="1"/>
    <col min="10243" max="10243" width="11.5703125" customWidth="1"/>
    <col min="10244" max="10244" width="10.42578125" customWidth="1"/>
    <col min="10245" max="10245" width="11.85546875" customWidth="1"/>
    <col min="10246" max="10246" width="11.5703125" customWidth="1"/>
    <col min="10247" max="10247" width="11.7109375" customWidth="1"/>
    <col min="10248" max="10249" width="11" customWidth="1"/>
    <col min="10250" max="10250" width="15.140625" customWidth="1"/>
    <col min="10251" max="10251" width="10.85546875" customWidth="1"/>
    <col min="10252" max="10252" width="13.140625" customWidth="1"/>
    <col min="10253" max="10253" width="14" customWidth="1"/>
    <col min="10497" max="10497" width="38" customWidth="1"/>
    <col min="10499" max="10499" width="11.5703125" customWidth="1"/>
    <col min="10500" max="10500" width="10.42578125" customWidth="1"/>
    <col min="10501" max="10501" width="11.85546875" customWidth="1"/>
    <col min="10502" max="10502" width="11.5703125" customWidth="1"/>
    <col min="10503" max="10503" width="11.7109375" customWidth="1"/>
    <col min="10504" max="10505" width="11" customWidth="1"/>
    <col min="10506" max="10506" width="15.140625" customWidth="1"/>
    <col min="10507" max="10507" width="10.85546875" customWidth="1"/>
    <col min="10508" max="10508" width="13.140625" customWidth="1"/>
    <col min="10509" max="10509" width="14" customWidth="1"/>
    <col min="10753" max="10753" width="38" customWidth="1"/>
    <col min="10755" max="10755" width="11.5703125" customWidth="1"/>
    <col min="10756" max="10756" width="10.42578125" customWidth="1"/>
    <col min="10757" max="10757" width="11.85546875" customWidth="1"/>
    <col min="10758" max="10758" width="11.5703125" customWidth="1"/>
    <col min="10759" max="10759" width="11.7109375" customWidth="1"/>
    <col min="10760" max="10761" width="11" customWidth="1"/>
    <col min="10762" max="10762" width="15.140625" customWidth="1"/>
    <col min="10763" max="10763" width="10.85546875" customWidth="1"/>
    <col min="10764" max="10764" width="13.140625" customWidth="1"/>
    <col min="10765" max="10765" width="14" customWidth="1"/>
    <col min="11009" max="11009" width="38" customWidth="1"/>
    <col min="11011" max="11011" width="11.5703125" customWidth="1"/>
    <col min="11012" max="11012" width="10.42578125" customWidth="1"/>
    <col min="11013" max="11013" width="11.85546875" customWidth="1"/>
    <col min="11014" max="11014" width="11.5703125" customWidth="1"/>
    <col min="11015" max="11015" width="11.7109375" customWidth="1"/>
    <col min="11016" max="11017" width="11" customWidth="1"/>
    <col min="11018" max="11018" width="15.140625" customWidth="1"/>
    <col min="11019" max="11019" width="10.85546875" customWidth="1"/>
    <col min="11020" max="11020" width="13.140625" customWidth="1"/>
    <col min="11021" max="11021" width="14" customWidth="1"/>
    <col min="11265" max="11265" width="38" customWidth="1"/>
    <col min="11267" max="11267" width="11.5703125" customWidth="1"/>
    <col min="11268" max="11268" width="10.42578125" customWidth="1"/>
    <col min="11269" max="11269" width="11.85546875" customWidth="1"/>
    <col min="11270" max="11270" width="11.5703125" customWidth="1"/>
    <col min="11271" max="11271" width="11.7109375" customWidth="1"/>
    <col min="11272" max="11273" width="11" customWidth="1"/>
    <col min="11274" max="11274" width="15.140625" customWidth="1"/>
    <col min="11275" max="11275" width="10.85546875" customWidth="1"/>
    <col min="11276" max="11276" width="13.140625" customWidth="1"/>
    <col min="11277" max="11277" width="14" customWidth="1"/>
    <col min="11521" max="11521" width="38" customWidth="1"/>
    <col min="11523" max="11523" width="11.5703125" customWidth="1"/>
    <col min="11524" max="11524" width="10.42578125" customWidth="1"/>
    <col min="11525" max="11525" width="11.85546875" customWidth="1"/>
    <col min="11526" max="11526" width="11.5703125" customWidth="1"/>
    <col min="11527" max="11527" width="11.7109375" customWidth="1"/>
    <col min="11528" max="11529" width="11" customWidth="1"/>
    <col min="11530" max="11530" width="15.140625" customWidth="1"/>
    <col min="11531" max="11531" width="10.85546875" customWidth="1"/>
    <col min="11532" max="11532" width="13.140625" customWidth="1"/>
    <col min="11533" max="11533" width="14" customWidth="1"/>
    <col min="11777" max="11777" width="38" customWidth="1"/>
    <col min="11779" max="11779" width="11.5703125" customWidth="1"/>
    <col min="11780" max="11780" width="10.42578125" customWidth="1"/>
    <col min="11781" max="11781" width="11.85546875" customWidth="1"/>
    <col min="11782" max="11782" width="11.5703125" customWidth="1"/>
    <col min="11783" max="11783" width="11.7109375" customWidth="1"/>
    <col min="11784" max="11785" width="11" customWidth="1"/>
    <col min="11786" max="11786" width="15.140625" customWidth="1"/>
    <col min="11787" max="11787" width="10.85546875" customWidth="1"/>
    <col min="11788" max="11788" width="13.140625" customWidth="1"/>
    <col min="11789" max="11789" width="14" customWidth="1"/>
    <col min="12033" max="12033" width="38" customWidth="1"/>
    <col min="12035" max="12035" width="11.5703125" customWidth="1"/>
    <col min="12036" max="12036" width="10.42578125" customWidth="1"/>
    <col min="12037" max="12037" width="11.85546875" customWidth="1"/>
    <col min="12038" max="12038" width="11.5703125" customWidth="1"/>
    <col min="12039" max="12039" width="11.7109375" customWidth="1"/>
    <col min="12040" max="12041" width="11" customWidth="1"/>
    <col min="12042" max="12042" width="15.140625" customWidth="1"/>
    <col min="12043" max="12043" width="10.85546875" customWidth="1"/>
    <col min="12044" max="12044" width="13.140625" customWidth="1"/>
    <col min="12045" max="12045" width="14" customWidth="1"/>
    <col min="12289" max="12289" width="38" customWidth="1"/>
    <col min="12291" max="12291" width="11.5703125" customWidth="1"/>
    <col min="12292" max="12292" width="10.42578125" customWidth="1"/>
    <col min="12293" max="12293" width="11.85546875" customWidth="1"/>
    <col min="12294" max="12294" width="11.5703125" customWidth="1"/>
    <col min="12295" max="12295" width="11.7109375" customWidth="1"/>
    <col min="12296" max="12297" width="11" customWidth="1"/>
    <col min="12298" max="12298" width="15.140625" customWidth="1"/>
    <col min="12299" max="12299" width="10.85546875" customWidth="1"/>
    <col min="12300" max="12300" width="13.140625" customWidth="1"/>
    <col min="12301" max="12301" width="14" customWidth="1"/>
    <col min="12545" max="12545" width="38" customWidth="1"/>
    <col min="12547" max="12547" width="11.5703125" customWidth="1"/>
    <col min="12548" max="12548" width="10.42578125" customWidth="1"/>
    <col min="12549" max="12549" width="11.85546875" customWidth="1"/>
    <col min="12550" max="12550" width="11.5703125" customWidth="1"/>
    <col min="12551" max="12551" width="11.7109375" customWidth="1"/>
    <col min="12552" max="12553" width="11" customWidth="1"/>
    <col min="12554" max="12554" width="15.140625" customWidth="1"/>
    <col min="12555" max="12555" width="10.85546875" customWidth="1"/>
    <col min="12556" max="12556" width="13.140625" customWidth="1"/>
    <col min="12557" max="12557" width="14" customWidth="1"/>
    <col min="12801" max="12801" width="38" customWidth="1"/>
    <col min="12803" max="12803" width="11.5703125" customWidth="1"/>
    <col min="12804" max="12804" width="10.42578125" customWidth="1"/>
    <col min="12805" max="12805" width="11.85546875" customWidth="1"/>
    <col min="12806" max="12806" width="11.5703125" customWidth="1"/>
    <col min="12807" max="12807" width="11.7109375" customWidth="1"/>
    <col min="12808" max="12809" width="11" customWidth="1"/>
    <col min="12810" max="12810" width="15.140625" customWidth="1"/>
    <col min="12811" max="12811" width="10.85546875" customWidth="1"/>
    <col min="12812" max="12812" width="13.140625" customWidth="1"/>
    <col min="12813" max="12813" width="14" customWidth="1"/>
    <col min="13057" max="13057" width="38" customWidth="1"/>
    <col min="13059" max="13059" width="11.5703125" customWidth="1"/>
    <col min="13060" max="13060" width="10.42578125" customWidth="1"/>
    <col min="13061" max="13061" width="11.85546875" customWidth="1"/>
    <col min="13062" max="13062" width="11.5703125" customWidth="1"/>
    <col min="13063" max="13063" width="11.7109375" customWidth="1"/>
    <col min="13064" max="13065" width="11" customWidth="1"/>
    <col min="13066" max="13066" width="15.140625" customWidth="1"/>
    <col min="13067" max="13067" width="10.85546875" customWidth="1"/>
    <col min="13068" max="13068" width="13.140625" customWidth="1"/>
    <col min="13069" max="13069" width="14" customWidth="1"/>
    <col min="13313" max="13313" width="38" customWidth="1"/>
    <col min="13315" max="13315" width="11.5703125" customWidth="1"/>
    <col min="13316" max="13316" width="10.42578125" customWidth="1"/>
    <col min="13317" max="13317" width="11.85546875" customWidth="1"/>
    <col min="13318" max="13318" width="11.5703125" customWidth="1"/>
    <col min="13319" max="13319" width="11.7109375" customWidth="1"/>
    <col min="13320" max="13321" width="11" customWidth="1"/>
    <col min="13322" max="13322" width="15.140625" customWidth="1"/>
    <col min="13323" max="13323" width="10.85546875" customWidth="1"/>
    <col min="13324" max="13324" width="13.140625" customWidth="1"/>
    <col min="13325" max="13325" width="14" customWidth="1"/>
    <col min="13569" max="13569" width="38" customWidth="1"/>
    <col min="13571" max="13571" width="11.5703125" customWidth="1"/>
    <col min="13572" max="13572" width="10.42578125" customWidth="1"/>
    <col min="13573" max="13573" width="11.85546875" customWidth="1"/>
    <col min="13574" max="13574" width="11.5703125" customWidth="1"/>
    <col min="13575" max="13575" width="11.7109375" customWidth="1"/>
    <col min="13576" max="13577" width="11" customWidth="1"/>
    <col min="13578" max="13578" width="15.140625" customWidth="1"/>
    <col min="13579" max="13579" width="10.85546875" customWidth="1"/>
    <col min="13580" max="13580" width="13.140625" customWidth="1"/>
    <col min="13581" max="13581" width="14" customWidth="1"/>
    <col min="13825" max="13825" width="38" customWidth="1"/>
    <col min="13827" max="13827" width="11.5703125" customWidth="1"/>
    <col min="13828" max="13828" width="10.42578125" customWidth="1"/>
    <col min="13829" max="13829" width="11.85546875" customWidth="1"/>
    <col min="13830" max="13830" width="11.5703125" customWidth="1"/>
    <col min="13831" max="13831" width="11.7109375" customWidth="1"/>
    <col min="13832" max="13833" width="11" customWidth="1"/>
    <col min="13834" max="13834" width="15.140625" customWidth="1"/>
    <col min="13835" max="13835" width="10.85546875" customWidth="1"/>
    <col min="13836" max="13836" width="13.140625" customWidth="1"/>
    <col min="13837" max="13837" width="14" customWidth="1"/>
    <col min="14081" max="14081" width="38" customWidth="1"/>
    <col min="14083" max="14083" width="11.5703125" customWidth="1"/>
    <col min="14084" max="14084" width="10.42578125" customWidth="1"/>
    <col min="14085" max="14085" width="11.85546875" customWidth="1"/>
    <col min="14086" max="14086" width="11.5703125" customWidth="1"/>
    <col min="14087" max="14087" width="11.7109375" customWidth="1"/>
    <col min="14088" max="14089" width="11" customWidth="1"/>
    <col min="14090" max="14090" width="15.140625" customWidth="1"/>
    <col min="14091" max="14091" width="10.85546875" customWidth="1"/>
    <col min="14092" max="14092" width="13.140625" customWidth="1"/>
    <col min="14093" max="14093" width="14" customWidth="1"/>
    <col min="14337" max="14337" width="38" customWidth="1"/>
    <col min="14339" max="14339" width="11.5703125" customWidth="1"/>
    <col min="14340" max="14340" width="10.42578125" customWidth="1"/>
    <col min="14341" max="14341" width="11.85546875" customWidth="1"/>
    <col min="14342" max="14342" width="11.5703125" customWidth="1"/>
    <col min="14343" max="14343" width="11.7109375" customWidth="1"/>
    <col min="14344" max="14345" width="11" customWidth="1"/>
    <col min="14346" max="14346" width="15.140625" customWidth="1"/>
    <col min="14347" max="14347" width="10.85546875" customWidth="1"/>
    <col min="14348" max="14348" width="13.140625" customWidth="1"/>
    <col min="14349" max="14349" width="14" customWidth="1"/>
    <col min="14593" max="14593" width="38" customWidth="1"/>
    <col min="14595" max="14595" width="11.5703125" customWidth="1"/>
    <col min="14596" max="14596" width="10.42578125" customWidth="1"/>
    <col min="14597" max="14597" width="11.85546875" customWidth="1"/>
    <col min="14598" max="14598" width="11.5703125" customWidth="1"/>
    <col min="14599" max="14599" width="11.7109375" customWidth="1"/>
    <col min="14600" max="14601" width="11" customWidth="1"/>
    <col min="14602" max="14602" width="15.140625" customWidth="1"/>
    <col min="14603" max="14603" width="10.85546875" customWidth="1"/>
    <col min="14604" max="14604" width="13.140625" customWidth="1"/>
    <col min="14605" max="14605" width="14" customWidth="1"/>
    <col min="14849" max="14849" width="38" customWidth="1"/>
    <col min="14851" max="14851" width="11.5703125" customWidth="1"/>
    <col min="14852" max="14852" width="10.42578125" customWidth="1"/>
    <col min="14853" max="14853" width="11.85546875" customWidth="1"/>
    <col min="14854" max="14854" width="11.5703125" customWidth="1"/>
    <col min="14855" max="14855" width="11.7109375" customWidth="1"/>
    <col min="14856" max="14857" width="11" customWidth="1"/>
    <col min="14858" max="14858" width="15.140625" customWidth="1"/>
    <col min="14859" max="14859" width="10.85546875" customWidth="1"/>
    <col min="14860" max="14860" width="13.140625" customWidth="1"/>
    <col min="14861" max="14861" width="14" customWidth="1"/>
    <col min="15105" max="15105" width="38" customWidth="1"/>
    <col min="15107" max="15107" width="11.5703125" customWidth="1"/>
    <col min="15108" max="15108" width="10.42578125" customWidth="1"/>
    <col min="15109" max="15109" width="11.85546875" customWidth="1"/>
    <col min="15110" max="15110" width="11.5703125" customWidth="1"/>
    <col min="15111" max="15111" width="11.7109375" customWidth="1"/>
    <col min="15112" max="15113" width="11" customWidth="1"/>
    <col min="15114" max="15114" width="15.140625" customWidth="1"/>
    <col min="15115" max="15115" width="10.85546875" customWidth="1"/>
    <col min="15116" max="15116" width="13.140625" customWidth="1"/>
    <col min="15117" max="15117" width="14" customWidth="1"/>
    <col min="15361" max="15361" width="38" customWidth="1"/>
    <col min="15363" max="15363" width="11.5703125" customWidth="1"/>
    <col min="15364" max="15364" width="10.42578125" customWidth="1"/>
    <col min="15365" max="15365" width="11.85546875" customWidth="1"/>
    <col min="15366" max="15366" width="11.5703125" customWidth="1"/>
    <col min="15367" max="15367" width="11.7109375" customWidth="1"/>
    <col min="15368" max="15369" width="11" customWidth="1"/>
    <col min="15370" max="15370" width="15.140625" customWidth="1"/>
    <col min="15371" max="15371" width="10.85546875" customWidth="1"/>
    <col min="15372" max="15372" width="13.140625" customWidth="1"/>
    <col min="15373" max="15373" width="14" customWidth="1"/>
    <col min="15617" max="15617" width="38" customWidth="1"/>
    <col min="15619" max="15619" width="11.5703125" customWidth="1"/>
    <col min="15620" max="15620" width="10.42578125" customWidth="1"/>
    <col min="15621" max="15621" width="11.85546875" customWidth="1"/>
    <col min="15622" max="15622" width="11.5703125" customWidth="1"/>
    <col min="15623" max="15623" width="11.7109375" customWidth="1"/>
    <col min="15624" max="15625" width="11" customWidth="1"/>
    <col min="15626" max="15626" width="15.140625" customWidth="1"/>
    <col min="15627" max="15627" width="10.85546875" customWidth="1"/>
    <col min="15628" max="15628" width="13.140625" customWidth="1"/>
    <col min="15629" max="15629" width="14" customWidth="1"/>
    <col min="15873" max="15873" width="38" customWidth="1"/>
    <col min="15875" max="15875" width="11.5703125" customWidth="1"/>
    <col min="15876" max="15876" width="10.42578125" customWidth="1"/>
    <col min="15877" max="15877" width="11.85546875" customWidth="1"/>
    <col min="15878" max="15878" width="11.5703125" customWidth="1"/>
    <col min="15879" max="15879" width="11.7109375" customWidth="1"/>
    <col min="15880" max="15881" width="11" customWidth="1"/>
    <col min="15882" max="15882" width="15.140625" customWidth="1"/>
    <col min="15883" max="15883" width="10.85546875" customWidth="1"/>
    <col min="15884" max="15884" width="13.140625" customWidth="1"/>
    <col min="15885" max="15885" width="14" customWidth="1"/>
    <col min="16129" max="16129" width="38" customWidth="1"/>
    <col min="16131" max="16131" width="11.5703125" customWidth="1"/>
    <col min="16132" max="16132" width="10.42578125" customWidth="1"/>
    <col min="16133" max="16133" width="11.85546875" customWidth="1"/>
    <col min="16134" max="16134" width="11.5703125" customWidth="1"/>
    <col min="16135" max="16135" width="11.7109375" customWidth="1"/>
    <col min="16136" max="16137" width="11" customWidth="1"/>
    <col min="16138" max="16138" width="15.140625" customWidth="1"/>
    <col min="16139" max="16139" width="10.85546875" customWidth="1"/>
    <col min="16140" max="16140" width="13.140625" customWidth="1"/>
    <col min="16141" max="16141" width="14" customWidth="1"/>
  </cols>
  <sheetData>
    <row r="1" spans="1:13" ht="15" customHeight="1" x14ac:dyDescent="0.25">
      <c r="A1" s="1" t="s">
        <v>0</v>
      </c>
      <c r="B1" s="2"/>
      <c r="C1" s="1" t="s">
        <v>1</v>
      </c>
      <c r="D1" s="3"/>
      <c r="E1" s="3"/>
      <c r="F1" s="3"/>
      <c r="G1" s="3"/>
      <c r="H1" s="3"/>
      <c r="I1" s="3"/>
      <c r="J1" s="3"/>
      <c r="K1" s="3"/>
      <c r="L1" s="3"/>
      <c r="M1" s="2"/>
    </row>
    <row r="2" spans="1:13" s="4" customFormat="1" ht="56.25" x14ac:dyDescent="0.2">
      <c r="A2" s="20" t="s">
        <v>18</v>
      </c>
      <c r="B2" s="22" t="s">
        <v>24</v>
      </c>
      <c r="C2" s="21" t="s">
        <v>2</v>
      </c>
      <c r="D2" s="21" t="s">
        <v>22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1" t="s">
        <v>25</v>
      </c>
    </row>
    <row r="3" spans="1:13" x14ac:dyDescent="0.25">
      <c r="A3" s="7" t="s">
        <v>11</v>
      </c>
      <c r="B3" s="8">
        <v>1</v>
      </c>
      <c r="C3" s="9">
        <f>[1]Folha!N4</f>
        <v>3151.12</v>
      </c>
      <c r="D3" s="9"/>
      <c r="E3" s="9">
        <f>[1]Folha!L4</f>
        <v>545.27</v>
      </c>
      <c r="F3" s="9">
        <f>[1]FGTS!I4</f>
        <v>295.70999999999998</v>
      </c>
      <c r="G3" s="10"/>
      <c r="H3" s="10">
        <f>'[1]13º sal'!H4+4</f>
        <v>312.03249999999997</v>
      </c>
      <c r="I3" s="10"/>
      <c r="J3" s="10">
        <f>[1]PIS!I4</f>
        <v>36.96</v>
      </c>
      <c r="K3" s="10">
        <f>SUM(C3:J3)</f>
        <v>4341.0924999999997</v>
      </c>
      <c r="L3" s="10">
        <f>K3*12</f>
        <v>52093.11</v>
      </c>
      <c r="M3" s="10">
        <f>K3*58</f>
        <v>251783.36499999999</v>
      </c>
    </row>
    <row r="4" spans="1:13" x14ac:dyDescent="0.25">
      <c r="A4" s="11" t="s">
        <v>12</v>
      </c>
      <c r="B4" s="8">
        <v>1</v>
      </c>
      <c r="C4" s="9">
        <f>[1]Folha!N7</f>
        <v>2444.0299999999997</v>
      </c>
      <c r="D4" s="9"/>
      <c r="E4" s="9">
        <f>[1]Folha!L7</f>
        <v>351.27000000000004</v>
      </c>
      <c r="F4" s="9">
        <f>[1]FGTS!I7</f>
        <v>223.62</v>
      </c>
      <c r="G4" s="10"/>
      <c r="H4" s="10">
        <f>'[1]13º sal'!H7</f>
        <v>232.94166666666663</v>
      </c>
      <c r="I4" s="10"/>
      <c r="J4" s="10">
        <f>[1]PIS!I7</f>
        <v>27.95</v>
      </c>
      <c r="K4" s="10">
        <f t="shared" ref="K4:K11" si="0">SUM(C4:J4)</f>
        <v>3279.811666666666</v>
      </c>
      <c r="L4" s="10">
        <f>K4*12</f>
        <v>39357.739999999991</v>
      </c>
      <c r="M4" s="10">
        <f>K4*58</f>
        <v>190229.07666666663</v>
      </c>
    </row>
    <row r="5" spans="1:13" x14ac:dyDescent="0.25">
      <c r="A5" s="11" t="s">
        <v>13</v>
      </c>
      <c r="B5" s="8">
        <v>1</v>
      </c>
      <c r="C5" s="9">
        <f>[1]Folha!N5</f>
        <v>2920.23</v>
      </c>
      <c r="D5" s="9"/>
      <c r="E5" s="9">
        <f>[1]Folha!L5</f>
        <v>470.95</v>
      </c>
      <c r="F5" s="9">
        <f>[1]FGTS!I5</f>
        <v>271.29000000000002</v>
      </c>
      <c r="G5" s="10"/>
      <c r="H5" s="10">
        <f>'[1]13º sal'!H5</f>
        <v>282.5983333333333</v>
      </c>
      <c r="I5" s="10"/>
      <c r="J5" s="10">
        <f>[1]PIS!I5</f>
        <v>33.909999999999997</v>
      </c>
      <c r="K5" s="10">
        <f t="shared" si="0"/>
        <v>3978.978333333333</v>
      </c>
      <c r="L5" s="10">
        <f>K5*12</f>
        <v>47747.74</v>
      </c>
      <c r="M5" s="10">
        <f>K5*58</f>
        <v>230780.74333333332</v>
      </c>
    </row>
    <row r="6" spans="1:13" x14ac:dyDescent="0.25">
      <c r="A6" s="11" t="s">
        <v>14</v>
      </c>
      <c r="B6" s="8">
        <v>3</v>
      </c>
      <c r="C6" s="9">
        <f>[1]Folha!N3+[1]Folha!N6+[1]Folha!N10</f>
        <v>6216.35</v>
      </c>
      <c r="D6" s="9"/>
      <c r="E6" s="9">
        <f>[1]Folha!L3+[1]Folha!L6+[1]Folha!L10</f>
        <v>642.84</v>
      </c>
      <c r="F6" s="9">
        <f>[1]FGTS!I3+[1]FGTS!I6+[1]FGTS!I10</f>
        <v>548.74</v>
      </c>
      <c r="G6" s="10"/>
      <c r="H6" s="10">
        <f>'[1]13º sal'!H3+'[1]13º sal'!H6+'[1]13º sal'!H10+6.93</f>
        <v>578.5291666666667</v>
      </c>
      <c r="I6" s="10"/>
      <c r="J6" s="10">
        <f>[1]PIS!I3+[1]PIS!I6+[1]PIS!I10</f>
        <v>68.59</v>
      </c>
      <c r="K6" s="10">
        <f t="shared" si="0"/>
        <v>8055.0491666666676</v>
      </c>
      <c r="L6" s="10">
        <f>K6*12</f>
        <v>96660.590000000011</v>
      </c>
      <c r="M6" s="10">
        <f>K6*58</f>
        <v>467192.85166666674</v>
      </c>
    </row>
    <row r="7" spans="1:13" x14ac:dyDescent="0.25">
      <c r="A7" s="11" t="s">
        <v>15</v>
      </c>
      <c r="B7" s="8">
        <v>3</v>
      </c>
      <c r="C7" s="9">
        <f>[1]Folha!N2+[1]Folha!N11+[1]Folha!N13</f>
        <v>4239.2300000000005</v>
      </c>
      <c r="D7" s="9"/>
      <c r="E7" s="9">
        <f>[1]Folha!L2+[1]Folha!L11+[1]Folha!L13</f>
        <v>386.15</v>
      </c>
      <c r="F7" s="9">
        <f>[1]FGTS!I2+[1]FGTS!I11+[1]FGTS!I13</f>
        <v>370.03</v>
      </c>
      <c r="G7" s="10"/>
      <c r="H7" s="10">
        <f>'[1]13º sal'!H2+'[1]13º sal'!H11+'[1]13º sal'!H13+2</f>
        <v>387.44833333333332</v>
      </c>
      <c r="I7" s="10"/>
      <c r="J7" s="10">
        <f>[1]PIS!I2+[1]PIS!I11+[1]PIS!I13</f>
        <v>46.260000000000005</v>
      </c>
      <c r="K7" s="10">
        <f t="shared" si="0"/>
        <v>5429.1183333333338</v>
      </c>
      <c r="L7" s="10">
        <f>K7*12</f>
        <v>65149.420000000006</v>
      </c>
      <c r="M7" s="10">
        <f>K7*58</f>
        <v>314888.86333333334</v>
      </c>
    </row>
    <row r="8" spans="1:13" x14ac:dyDescent="0.25">
      <c r="A8" s="12" t="s">
        <v>19</v>
      </c>
      <c r="B8" s="13">
        <v>0</v>
      </c>
      <c r="C8" s="14">
        <f t="shared" ref="C8:M8" si="1">SUM(C3:C7)</f>
        <v>18970.96</v>
      </c>
      <c r="D8" s="14">
        <f t="shared" si="1"/>
        <v>0</v>
      </c>
      <c r="E8" s="14">
        <f t="shared" si="1"/>
        <v>2396.48</v>
      </c>
      <c r="F8" s="14">
        <f t="shared" si="1"/>
        <v>1709.3899999999999</v>
      </c>
      <c r="G8" s="15"/>
      <c r="H8" s="15">
        <f t="shared" si="1"/>
        <v>1793.55</v>
      </c>
      <c r="I8" s="15">
        <f t="shared" si="1"/>
        <v>0</v>
      </c>
      <c r="J8" s="15">
        <f t="shared" si="1"/>
        <v>213.67000000000002</v>
      </c>
      <c r="K8" s="15">
        <f t="shared" si="1"/>
        <v>25084.049999999996</v>
      </c>
      <c r="L8" s="15">
        <f>SUM(L3:L7)</f>
        <v>301008.59999999998</v>
      </c>
      <c r="M8" s="15">
        <f t="shared" si="1"/>
        <v>1454874.9</v>
      </c>
    </row>
    <row r="9" spans="1:13" x14ac:dyDescent="0.25">
      <c r="A9" s="23" t="s">
        <v>23</v>
      </c>
      <c r="B9" s="17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</row>
    <row r="10" spans="1:13" x14ac:dyDescent="0.25">
      <c r="A10" s="11" t="s">
        <v>16</v>
      </c>
      <c r="B10" s="8">
        <v>1</v>
      </c>
      <c r="C10" s="9">
        <f>[1]Folha!N12</f>
        <v>1491.79</v>
      </c>
      <c r="D10" s="9"/>
      <c r="E10" s="9">
        <f>[1]Folha!L12</f>
        <v>147.54</v>
      </c>
      <c r="F10" s="9">
        <f>[1]FGTS!I12</f>
        <v>131.15</v>
      </c>
      <c r="G10" s="10"/>
      <c r="H10" s="10">
        <f>'[1]13º sal'!H12+2</f>
        <v>138.61083333333332</v>
      </c>
      <c r="I10" s="10"/>
      <c r="J10" s="10">
        <f>[1]PIS!I12</f>
        <v>16.39</v>
      </c>
      <c r="K10" s="10">
        <f t="shared" si="0"/>
        <v>1925.4808333333335</v>
      </c>
      <c r="L10" s="10">
        <f>K10*12</f>
        <v>23105.770000000004</v>
      </c>
      <c r="M10" s="10">
        <f>K10*58</f>
        <v>111677.88833333335</v>
      </c>
    </row>
    <row r="11" spans="1:13" x14ac:dyDescent="0.25">
      <c r="A11" s="11" t="s">
        <v>17</v>
      </c>
      <c r="B11" s="8">
        <v>2</v>
      </c>
      <c r="C11" s="9">
        <f>[1]Folha!N8+[1]Folha!N9</f>
        <v>3028.34</v>
      </c>
      <c r="D11" s="9"/>
      <c r="E11" s="9">
        <f>[1]Folha!L8+[1]Folha!L9</f>
        <v>299.5</v>
      </c>
      <c r="F11" s="9">
        <f>[1]FGTS!I8+[1]FGTS!I9</f>
        <v>266.23</v>
      </c>
      <c r="G11" s="10"/>
      <c r="H11" s="10">
        <f>'[1]13º sal'!H8+'[1]13º sal'!H9+2</f>
        <v>279.32</v>
      </c>
      <c r="I11" s="10"/>
      <c r="J11" s="10">
        <f>[1]PIS!I8+[1]PIS!I9</f>
        <v>33.28</v>
      </c>
      <c r="K11" s="10">
        <f t="shared" si="0"/>
        <v>3906.6700000000005</v>
      </c>
      <c r="L11" s="10">
        <f>K11*12</f>
        <v>46880.040000000008</v>
      </c>
      <c r="M11" s="10">
        <f>K11*58</f>
        <v>226586.86000000004</v>
      </c>
    </row>
    <row r="12" spans="1:13" x14ac:dyDescent="0.25">
      <c r="A12" s="12" t="s">
        <v>20</v>
      </c>
      <c r="B12" s="13">
        <f>SUM(B3:B11)</f>
        <v>12</v>
      </c>
      <c r="C12" s="14">
        <f t="shared" ref="C12:M12" si="2">SUM(C10:C11)</f>
        <v>4520.13</v>
      </c>
      <c r="D12" s="14">
        <f t="shared" si="2"/>
        <v>0</v>
      </c>
      <c r="E12" s="14">
        <f>SUM(E10:E11)</f>
        <v>447.03999999999996</v>
      </c>
      <c r="F12" s="14">
        <f>SUM(F10:F11)</f>
        <v>397.38</v>
      </c>
      <c r="G12" s="15"/>
      <c r="H12" s="15">
        <f>SUM(H10:H11)</f>
        <v>417.93083333333334</v>
      </c>
      <c r="I12" s="15">
        <f t="shared" si="2"/>
        <v>0</v>
      </c>
      <c r="J12" s="15">
        <f>SUM(J10:J11)</f>
        <v>49.67</v>
      </c>
      <c r="K12" s="15">
        <f t="shared" si="2"/>
        <v>5832.150833333334</v>
      </c>
      <c r="L12" s="15">
        <f t="shared" si="2"/>
        <v>69985.810000000012</v>
      </c>
      <c r="M12" s="15">
        <f t="shared" si="2"/>
        <v>338264.74833333341</v>
      </c>
    </row>
    <row r="13" spans="1:13" x14ac:dyDescent="0.25">
      <c r="A13" s="16" t="s">
        <v>21</v>
      </c>
      <c r="B13" s="17"/>
      <c r="C13" s="18">
        <f>C8+C12</f>
        <v>23491.09</v>
      </c>
      <c r="D13" s="18">
        <f>D8+D12</f>
        <v>0</v>
      </c>
      <c r="E13" s="18">
        <f>E8+E12</f>
        <v>2843.52</v>
      </c>
      <c r="F13" s="18">
        <f>F8+F12</f>
        <v>2106.77</v>
      </c>
      <c r="G13" s="19"/>
      <c r="H13" s="19">
        <f t="shared" ref="H13:M13" si="3">H8+H12</f>
        <v>2211.4808333333331</v>
      </c>
      <c r="I13" s="19">
        <f t="shared" si="3"/>
        <v>0</v>
      </c>
      <c r="J13" s="19">
        <f t="shared" si="3"/>
        <v>263.34000000000003</v>
      </c>
      <c r="K13" s="19">
        <f t="shared" si="3"/>
        <v>30916.200833333329</v>
      </c>
      <c r="L13" s="19">
        <f t="shared" si="3"/>
        <v>370994.41</v>
      </c>
      <c r="M13" s="19">
        <f t="shared" si="3"/>
        <v>1793139.6483333334</v>
      </c>
    </row>
    <row r="14" spans="1:13" x14ac:dyDescent="0.25">
      <c r="G14" s="5"/>
      <c r="H14" s="5"/>
      <c r="I14" s="5"/>
      <c r="J14" s="5"/>
      <c r="K14" s="5"/>
      <c r="L14" s="5"/>
      <c r="M14" s="5"/>
    </row>
    <row r="15" spans="1:13" x14ac:dyDescent="0.25">
      <c r="G15" s="5"/>
      <c r="H15" s="5"/>
      <c r="I15" s="5"/>
      <c r="J15" s="5"/>
      <c r="K15" s="5"/>
      <c r="L15" s="5"/>
      <c r="M15" s="5"/>
    </row>
    <row r="16" spans="1:13" x14ac:dyDescent="0.25">
      <c r="G16" s="5"/>
      <c r="H16" s="5"/>
      <c r="I16" s="5"/>
      <c r="K16" s="6"/>
      <c r="L16" s="5"/>
      <c r="M16" s="5"/>
    </row>
  </sheetData>
  <mergeCells count="2">
    <mergeCell ref="A1:B1"/>
    <mergeCell ref="C1:M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Itens de Despesas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2019-01-30T12:43:41Z</cp:lastPrinted>
  <dcterms:created xsi:type="dcterms:W3CDTF">2019-01-30T12:34:00Z</dcterms:created>
  <dcterms:modified xsi:type="dcterms:W3CDTF">2019-01-30T13:05:18Z</dcterms:modified>
</cp:coreProperties>
</file>